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D18BDC9B-7BC5-4054-9DF9-12A47364A30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2024 1" sheetId="4" r:id="rId2"/>
  </sheets>
  <definedNames>
    <definedName name="_xlnm.Print_Area" localSheetId="1">'Plantilla Ejecución 2024 1'!$A$1:$J$127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4" l="1"/>
  <c r="J13" i="4"/>
  <c r="J12" i="4"/>
  <c r="J52" i="4"/>
  <c r="J36" i="4"/>
  <c r="J34" i="4"/>
  <c r="J31" i="4"/>
  <c r="J30" i="4"/>
  <c r="J29" i="4"/>
  <c r="J28" i="4"/>
  <c r="J26" i="4"/>
  <c r="J24" i="4"/>
  <c r="J23" i="4"/>
  <c r="J22" i="4"/>
  <c r="J21" i="4"/>
  <c r="J20" i="4"/>
  <c r="J19" i="4"/>
  <c r="J16" i="4"/>
  <c r="J14" i="4"/>
  <c r="J11" i="4"/>
  <c r="I35" i="4"/>
  <c r="I51" i="4"/>
  <c r="I25" i="4"/>
  <c r="I15" i="4"/>
  <c r="I10" i="4"/>
  <c r="H10" i="4"/>
  <c r="J92" i="4"/>
  <c r="G51" i="4"/>
  <c r="F51" i="4"/>
  <c r="D51" i="4"/>
  <c r="H35" i="4"/>
  <c r="G35" i="4"/>
  <c r="F35" i="4"/>
  <c r="D35" i="4"/>
  <c r="C35" i="4"/>
  <c r="J32" i="4"/>
  <c r="J27" i="4"/>
  <c r="H25" i="4"/>
  <c r="G25" i="4"/>
  <c r="F25" i="4"/>
  <c r="E25" i="4"/>
  <c r="D25" i="4"/>
  <c r="B25" i="4"/>
  <c r="J18" i="4"/>
  <c r="J17" i="4"/>
  <c r="H15" i="4"/>
  <c r="G15" i="4"/>
  <c r="F15" i="4"/>
  <c r="E15" i="4"/>
  <c r="D15" i="4"/>
  <c r="C15" i="4"/>
  <c r="B15" i="4"/>
  <c r="G10" i="4"/>
  <c r="F10" i="4"/>
  <c r="E10" i="4"/>
  <c r="C10" i="4"/>
  <c r="B10" i="4"/>
  <c r="J10" i="4" l="1"/>
  <c r="J15" i="4"/>
  <c r="J25" i="4"/>
  <c r="J35" i="4"/>
  <c r="J51" i="4"/>
  <c r="I94" i="4"/>
  <c r="I9" i="4"/>
  <c r="F9" i="4"/>
  <c r="C9" i="4"/>
  <c r="B94" i="4"/>
  <c r="G9" i="4"/>
  <c r="D9" i="4"/>
  <c r="E94" i="4"/>
  <c r="E9" i="4"/>
  <c r="F94" i="4"/>
  <c r="H9" i="4"/>
  <c r="B9" i="4"/>
  <c r="C94" i="4"/>
  <c r="H94" i="4"/>
  <c r="G94" i="4"/>
  <c r="D94" i="4"/>
  <c r="J9" i="4" l="1"/>
  <c r="J94" i="4"/>
</calcChain>
</file>

<file path=xl/sharedStrings.xml><?xml version="1.0" encoding="utf-8"?>
<sst xmlns="http://schemas.openxmlformats.org/spreadsheetml/2006/main" count="200" uniqueCount="119">
  <si>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</si>
  <si>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</si>
  <si>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</si>
  <si>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</si>
  <si>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</si>
  <si>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</si>
  <si>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</si>
  <si>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</si>
  <si>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</si>
  <si>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</si>
  <si>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</si>
  <si>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</si>
  <si>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</si>
  <si>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</si>
  <si>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</si>
  <si>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</si>
  <si>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</si>
  <si>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</si>
  <si>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</si>
  <si>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</si>
  <si>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</si>
  <si>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</si>
  <si>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</si>
  <si>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</si>
  <si>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</si>
  <si>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</si>
  <si>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</si>
  <si>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</si>
  <si>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</si>
  <si>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</si>
  <si>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</si>
  <si>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</si>
  <si>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</si>
  <si>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</si>
  <si>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</si>
  <si>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</si>
  <si>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</si>
  <si>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</si>
  <si>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</si>
  <si>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</si>
  <si>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</si>
  <si>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</si>
  <si>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</si>
  <si>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</si>
  <si>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</si>
  <si>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</si>
  <si>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</si>
  <si>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</si>
  <si>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</si>
  <si>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</si>
  <si>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</si>
  <si>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</si>
  <si>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</si>
  <si>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</si>
  <si>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</si>
  <si>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</si>
  <si>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</si>
  <si>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</si>
  <si>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</si>
  <si>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</si>
  <si>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</si>
  <si>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</si>
  <si>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</si>
  <si>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</si>
  <si>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</si>
  <si>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</si>
  <si>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</si>
  <si>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</si>
  <si>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</si>
  <si>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</si>
  <si>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</si>
  <si>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</si>
  <si>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</si>
  <si>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</si>
  <si>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</si>
  <si>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</si>
  <si>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</si>
  <si>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</si>
  <si>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</si>
  <si>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</si>
  <si>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</si>
  <si>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</si>
  <si>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</si>
  <si>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</si>
  <si>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</si>
  <si>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</si>
  <si>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</si>
  <si>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</si>
  <si>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</si>
  <si>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</si>
  <si>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</si>
  <si>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</si>
  <si>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</si>
  <si>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</si>
  <si>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</si>
  <si>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</si>
  <si>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</si>
  <si>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</si>
  <si>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</si>
  <si>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</si>
  <si>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</si>
  <si>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                                       Total </t>
  </si>
  <si>
    <t xml:space="preserve">            Enero </t>
  </si>
  <si>
    <t xml:space="preserve">                     ________________________________</t>
  </si>
  <si>
    <t>Año 2024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</si>
  <si>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</si>
  <si>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</si>
  <si>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</si>
  <si>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</si>
  <si>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</si>
  <si>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</si>
  <si>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Febrero</t>
  </si>
  <si>
    <t>Marzo</t>
  </si>
  <si>
    <t>Abril</t>
  </si>
  <si>
    <t>Mayo</t>
  </si>
  <si>
    <t>Junio</t>
  </si>
  <si>
    <t>Julio</t>
  </si>
  <si>
    <t xml:space="preserve">  Licda. Katy Tavarez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</si>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</sst>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85725</xdr:rowOff>
    </xdr:from>
    <xdr:to>
      <xdr:col>7</xdr:col>
      <xdr:colOff>992422</xdr:colOff>
      <xdr:row>5</xdr:row>
      <xdr:rowOff>161925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710C8FBB-E2E9-402D-B470-C4D2690E5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857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3009900</xdr:colOff>
      <xdr:row>0</xdr:row>
      <xdr:rowOff>171450</xdr:rowOff>
    </xdr:from>
    <xdr:to>
      <xdr:col>1</xdr:col>
      <xdr:colOff>266700</xdr:colOff>
      <xdr:row>6</xdr:row>
      <xdr:rowOff>9624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8B34CD41-CEBC-4EAE-87BC-C9D7E8755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714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2905125</xdr:colOff>
      <xdr:row>60</xdr:row>
      <xdr:rowOff>190500</xdr:rowOff>
    </xdr:from>
    <xdr:to>
      <xdr:col>1</xdr:col>
      <xdr:colOff>161270</xdr:colOff>
      <xdr:row>64</xdr:row>
      <xdr:rowOff>133816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975209F-7256-6093-DDE1-F65B848DA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05125" y="14820900"/>
          <a:ext cx="1237595" cy="981541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60</xdr:row>
      <xdr:rowOff>266700</xdr:rowOff>
    </xdr:from>
    <xdr:to>
      <xdr:col>7</xdr:col>
      <xdr:colOff>1050177</xdr:colOff>
      <xdr:row>65</xdr:row>
      <xdr:rowOff>77813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8219899-0775-4BE5-30B0-2E904CFA5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77450" y="14897100"/>
          <a:ext cx="1621677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1" t="s">
        <v>84</v>
      </c>
      <c r="B1" s="51"/>
      <c r="C1" s="51"/>
      <c r="E1" s="9" t="s">
        <v>39</v>
      </c>
    </row>
    <row r="2" spans="1:5" ht="18.75" x14ac:dyDescent="0.25">
      <c r="A2" s="51" t="s">
        <v>83</v>
      </c>
      <c r="B2" s="51"/>
      <c r="C2" s="51"/>
      <c r="E2" s="15" t="s">
        <v>87</v>
      </c>
    </row>
    <row r="3" spans="1:5" ht="18.75" x14ac:dyDescent="0.25">
      <c r="A3" s="51" t="s">
        <v>93</v>
      </c>
      <c r="B3" s="51"/>
      <c r="C3" s="51"/>
      <c r="E3" s="15" t="s">
        <v>88</v>
      </c>
    </row>
    <row r="4" spans="1:5" ht="18.75" x14ac:dyDescent="0.3">
      <c r="A4" s="53" t="s">
        <v>94</v>
      </c>
      <c r="B4" s="53"/>
      <c r="C4" s="53"/>
      <c r="E4" s="9" t="s">
        <v>82</v>
      </c>
    </row>
    <row r="5" spans="1:5" x14ac:dyDescent="0.25">
      <c r="A5" s="52" t="s">
        <v>36</v>
      </c>
      <c r="B5" s="52"/>
      <c r="C5" s="52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1990-FD15-4AC3-A7E6-54CE14361E58}">
  <sheetPr>
    <pageSetUpPr fitToPage="1"/>
  </sheetPr>
  <dimension ref="A3:X114"/>
  <sheetViews>
    <sheetView showGridLines="0" tabSelected="1" view="pageBreakPreview" zoomScaleNormal="100" zoomScaleSheetLayoutView="100" workbookViewId="0">
      <selection activeCell="A70" sqref="A70"/>
    </sheetView>
  </sheetViews>
  <sheetFormatPr baseColWidth="10" defaultColWidth="9.140625" defaultRowHeight="15" x14ac:dyDescent="0.25"/>
  <cols>
    <col min="1" max="1" width="59.7109375" customWidth="1"/>
    <col min="2" max="2" width="19.28515625" style="35" customWidth="1"/>
    <col min="3" max="9" width="16.140625" style="35" customWidth="1"/>
    <col min="10" max="10" width="17" style="25" customWidth="1"/>
    <col min="11" max="11" width="0.5703125" style="25" customWidth="1"/>
    <col min="12" max="12" width="14.85546875" bestFit="1" customWidth="1"/>
    <col min="13" max="13" width="96.7109375" bestFit="1" customWidth="1"/>
    <col min="15" max="22" width="6" bestFit="1" customWidth="1"/>
    <col min="23" max="24" width="7" bestFit="1" customWidth="1"/>
  </cols>
  <sheetData>
    <row r="3" spans="1:24" x14ac:dyDescent="0.25">
      <c r="A3" s="54" t="s">
        <v>95</v>
      </c>
      <c r="B3" s="54"/>
      <c r="C3" s="54"/>
      <c r="D3" s="54"/>
      <c r="E3" s="54"/>
      <c r="F3" s="54"/>
      <c r="G3" s="54"/>
      <c r="H3" s="54"/>
      <c r="I3" s="54"/>
      <c r="J3" s="54"/>
      <c r="K3" s="42"/>
      <c r="M3" s="22"/>
    </row>
    <row r="4" spans="1:24" x14ac:dyDescent="0.25">
      <c r="A4" s="54" t="s">
        <v>96</v>
      </c>
      <c r="B4" s="54"/>
      <c r="C4" s="54"/>
      <c r="D4" s="54"/>
      <c r="E4" s="54"/>
      <c r="F4" s="54"/>
      <c r="G4" s="54"/>
      <c r="H4" s="54"/>
      <c r="I4" s="54"/>
      <c r="J4" s="54"/>
      <c r="K4" s="42"/>
      <c r="M4" s="15"/>
    </row>
    <row r="5" spans="1:24" x14ac:dyDescent="0.25">
      <c r="A5" s="54" t="s">
        <v>104</v>
      </c>
      <c r="B5" s="54"/>
      <c r="C5" s="54"/>
      <c r="D5" s="54"/>
      <c r="E5" s="54"/>
      <c r="F5" s="54"/>
      <c r="G5" s="54"/>
      <c r="H5" s="54"/>
      <c r="I5" s="54"/>
      <c r="J5" s="54"/>
      <c r="K5" s="42"/>
      <c r="M5" s="15"/>
    </row>
    <row r="6" spans="1:24" x14ac:dyDescent="0.25">
      <c r="A6" s="54" t="s">
        <v>92</v>
      </c>
      <c r="B6" s="54"/>
      <c r="C6" s="54"/>
      <c r="D6" s="54"/>
      <c r="E6" s="54"/>
      <c r="F6" s="54"/>
      <c r="G6" s="54"/>
      <c r="H6" s="54"/>
      <c r="I6" s="54"/>
      <c r="J6" s="54"/>
      <c r="K6" s="42"/>
      <c r="M6" s="15"/>
    </row>
    <row r="7" spans="1:24" x14ac:dyDescent="0.25">
      <c r="A7" s="52" t="s">
        <v>98</v>
      </c>
      <c r="B7" s="52"/>
      <c r="C7" s="52"/>
      <c r="D7" s="52"/>
      <c r="E7" s="52"/>
      <c r="F7" s="52"/>
      <c r="G7" s="52"/>
      <c r="H7" s="52"/>
      <c r="I7" s="52"/>
      <c r="J7" s="52"/>
      <c r="K7" s="30"/>
      <c r="M7" s="15"/>
    </row>
    <row r="8" spans="1:24" ht="30" x14ac:dyDescent="0.25">
      <c r="A8" s="27" t="s">
        <v>0</v>
      </c>
      <c r="B8" s="41" t="s">
        <v>102</v>
      </c>
      <c r="C8" s="41" t="s">
        <v>111</v>
      </c>
      <c r="D8" s="41" t="s">
        <v>112</v>
      </c>
      <c r="E8" s="41" t="s">
        <v>113</v>
      </c>
      <c r="F8" s="41" t="s">
        <v>114</v>
      </c>
      <c r="G8" s="41" t="s">
        <v>115</v>
      </c>
      <c r="H8" s="41" t="s">
        <v>116</v>
      </c>
      <c r="I8" s="41" t="s">
        <v>118</v>
      </c>
      <c r="J8" s="28" t="s">
        <v>101</v>
      </c>
      <c r="K8" s="28" t="s">
        <v>100</v>
      </c>
      <c r="W8" s="29"/>
      <c r="X8" s="29"/>
    </row>
    <row r="9" spans="1:24" x14ac:dyDescent="0.25">
      <c r="A9" s="1" t="s">
        <v>1</v>
      </c>
      <c r="B9" s="33">
        <f>B10+B15</f>
        <v>20747410.77</v>
      </c>
      <c r="C9" s="33">
        <f>C10+C15+C35</f>
        <v>22156204.690000001</v>
      </c>
      <c r="D9" s="33">
        <f>D10+D15+D25+D35+D51</f>
        <v>32209262.57</v>
      </c>
      <c r="E9" s="33">
        <f>E10+E15+E25</f>
        <v>37604432.130000003</v>
      </c>
      <c r="F9" s="33">
        <f>F10+F15+F25+F35+F51</f>
        <v>24467134.169999998</v>
      </c>
      <c r="G9" s="33">
        <f>G10+G15+G25+G35+G51</f>
        <v>23982593.489999998</v>
      </c>
      <c r="H9" s="33">
        <f>H10+H15+H25+H35</f>
        <v>25587576.099999998</v>
      </c>
      <c r="I9" s="33">
        <f>I10+I15+I25+I35+I51</f>
        <v>23723874.579999998</v>
      </c>
      <c r="J9" s="24">
        <f>B9+C9+D9+E9+F9+G9+H9+I9</f>
        <v>210478488.5</v>
      </c>
      <c r="K9" s="24">
        <v>18.260000000000002</v>
      </c>
      <c r="M9" s="29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x14ac:dyDescent="0.25">
      <c r="A10" s="3" t="s">
        <v>2</v>
      </c>
      <c r="B10" s="33">
        <f>B11+B12+B13+B14</f>
        <v>19270730.140000001</v>
      </c>
      <c r="C10" s="33">
        <f>C11+C12+C13+C14</f>
        <v>19967138.34</v>
      </c>
      <c r="D10" s="33">
        <v>20036105.100000001</v>
      </c>
      <c r="E10" s="33">
        <f>E11+E12+E13+E14</f>
        <v>34057950.670000002</v>
      </c>
      <c r="F10" s="33">
        <f>F11+F12+F14</f>
        <v>20498976.77</v>
      </c>
      <c r="G10" s="33">
        <f>G11+G12+G13+G14</f>
        <v>20078901.109999999</v>
      </c>
      <c r="H10" s="33">
        <f>H11+H12+H13+H14</f>
        <v>20073707.099999998</v>
      </c>
      <c r="I10" s="33">
        <f>I11+I12+I14</f>
        <v>19671738.649999999</v>
      </c>
      <c r="J10" s="24">
        <f>B10+C10+D10+E10+F10+G10+H10+I10</f>
        <v>173655247.88</v>
      </c>
      <c r="K10" s="25">
        <v>20.079999999999998</v>
      </c>
      <c r="L10" s="29"/>
      <c r="M10" s="29"/>
      <c r="O10" s="20"/>
    </row>
    <row r="11" spans="1:24" x14ac:dyDescent="0.25">
      <c r="A11" s="8" t="s">
        <v>3</v>
      </c>
      <c r="B11" s="34">
        <v>16073639.17</v>
      </c>
      <c r="C11" s="34">
        <v>16820171.66</v>
      </c>
      <c r="D11" s="34">
        <v>16894972.5</v>
      </c>
      <c r="E11" s="34">
        <v>17113836</v>
      </c>
      <c r="F11" s="34">
        <v>16336403.710000001</v>
      </c>
      <c r="G11" s="34">
        <v>16674510.220000001</v>
      </c>
      <c r="H11" s="34">
        <v>16774750.449999999</v>
      </c>
      <c r="I11" s="34">
        <v>16526372.5</v>
      </c>
      <c r="J11" s="24">
        <f>B11+C11+D11+E11+F11+G11+H11+I11</f>
        <v>133214656.20999999</v>
      </c>
      <c r="K11" s="24">
        <v>22.08</v>
      </c>
      <c r="L11" s="29"/>
    </row>
    <row r="12" spans="1:24" x14ac:dyDescent="0.25">
      <c r="A12" s="8" t="s">
        <v>4</v>
      </c>
      <c r="B12" s="34">
        <v>648000</v>
      </c>
      <c r="C12" s="34">
        <v>648000</v>
      </c>
      <c r="D12" s="34">
        <v>660000</v>
      </c>
      <c r="E12" s="34">
        <v>14217982.24</v>
      </c>
      <c r="F12" s="34">
        <v>1693366.66</v>
      </c>
      <c r="G12" s="34">
        <v>682000</v>
      </c>
      <c r="H12" s="34">
        <v>682000</v>
      </c>
      <c r="I12" s="34">
        <v>640000</v>
      </c>
      <c r="J12" s="24">
        <f>B12+C12+D12+E12+F12+H12+I12</f>
        <v>19189348.899999999</v>
      </c>
      <c r="K12" s="24">
        <v>6.12</v>
      </c>
      <c r="L12" s="29"/>
    </row>
    <row r="13" spans="1:24" x14ac:dyDescent="0.25">
      <c r="A13" s="8" t="s">
        <v>40</v>
      </c>
      <c r="B13" s="37">
        <v>120000</v>
      </c>
      <c r="C13" s="37">
        <v>0</v>
      </c>
      <c r="D13" s="37">
        <v>0</v>
      </c>
      <c r="E13" s="37">
        <v>240000</v>
      </c>
      <c r="F13" s="37">
        <v>0</v>
      </c>
      <c r="G13" s="37">
        <v>255000</v>
      </c>
      <c r="H13" s="37">
        <v>120000</v>
      </c>
      <c r="I13" s="37">
        <v>0</v>
      </c>
      <c r="J13" s="24">
        <f>B13+E13+G13+H13</f>
        <v>735000</v>
      </c>
      <c r="K13" s="24">
        <v>0</v>
      </c>
    </row>
    <row r="14" spans="1:24" x14ac:dyDescent="0.25">
      <c r="A14" s="8" t="s">
        <v>6</v>
      </c>
      <c r="B14" s="34">
        <v>2429090.9700000002</v>
      </c>
      <c r="C14" s="34">
        <v>2498966.6800000002</v>
      </c>
      <c r="D14" s="34">
        <v>2481132.6</v>
      </c>
      <c r="E14" s="34">
        <v>2486132.4300000002</v>
      </c>
      <c r="F14" s="34">
        <v>2469206.4</v>
      </c>
      <c r="G14" s="34">
        <v>2467390.89</v>
      </c>
      <c r="H14" s="34">
        <v>2496956.65</v>
      </c>
      <c r="I14" s="34">
        <v>2505366.15</v>
      </c>
      <c r="J14" s="24">
        <f>B14+C14+D14+E14+F14+G14+H14+I14</f>
        <v>19834242.77</v>
      </c>
      <c r="K14" s="24">
        <v>23.36</v>
      </c>
    </row>
    <row r="15" spans="1:24" s="22" customFormat="1" x14ac:dyDescent="0.25">
      <c r="A15" s="3" t="s">
        <v>7</v>
      </c>
      <c r="B15" s="33">
        <f>B16+B18+B20</f>
        <v>1476680.63</v>
      </c>
      <c r="C15" s="33">
        <f>C16+C17+C18+C19+C20+C21:C21</f>
        <v>2089066.3499999999</v>
      </c>
      <c r="D15" s="33">
        <f>D16+D17+D18+D19+D20+D21+D22+D23+D24</f>
        <v>8057447.2200000007</v>
      </c>
      <c r="E15" s="33">
        <f>E16+E17+E18+E19+E20+E21+E22+E23+E24</f>
        <v>3337805.4299999997</v>
      </c>
      <c r="F15" s="33">
        <f>F16+F17+F18+F20+F21+F22+F23+F24</f>
        <v>3562660.5</v>
      </c>
      <c r="G15" s="33">
        <f>G16+G18+G17+G19+G20+G21+G22+G23+G24</f>
        <v>3331578.34</v>
      </c>
      <c r="H15" s="33">
        <f>+H16+H17+H18+H20+H21+H22+H23+H24</f>
        <v>5292437.01</v>
      </c>
      <c r="I15" s="33">
        <f>I16+I19+I20+I21+I22+I23+I24</f>
        <v>3781440.81</v>
      </c>
      <c r="J15" s="24">
        <f>B15+C15+D15+E15+F15+G15+H15+I15</f>
        <v>30929116.289999995</v>
      </c>
      <c r="K15" s="24">
        <v>15.83</v>
      </c>
    </row>
    <row r="16" spans="1:24" x14ac:dyDescent="0.25">
      <c r="A16" s="8" t="s">
        <v>8</v>
      </c>
      <c r="B16" s="34">
        <v>850857.21</v>
      </c>
      <c r="C16" s="34">
        <v>844657.5</v>
      </c>
      <c r="D16" s="34">
        <v>849919.21</v>
      </c>
      <c r="E16" s="34">
        <v>788050.27</v>
      </c>
      <c r="F16" s="34">
        <v>927500.19</v>
      </c>
      <c r="G16" s="34">
        <v>978670.06</v>
      </c>
      <c r="H16" s="34">
        <v>873316.3</v>
      </c>
      <c r="I16" s="34">
        <v>955238.43</v>
      </c>
      <c r="J16" s="24">
        <f>B16+C16+D16+E16+F16+H16+I16</f>
        <v>6089539.1099999994</v>
      </c>
      <c r="K16" s="24">
        <v>19.73</v>
      </c>
    </row>
    <row r="17" spans="1:12" x14ac:dyDescent="0.25">
      <c r="A17" s="8" t="s">
        <v>9</v>
      </c>
      <c r="B17" s="37">
        <v>0</v>
      </c>
      <c r="C17" s="37">
        <v>0</v>
      </c>
      <c r="D17" s="37">
        <v>980100</v>
      </c>
      <c r="E17" s="37">
        <v>208980.88</v>
      </c>
      <c r="F17" s="37">
        <v>237888</v>
      </c>
      <c r="G17" s="37">
        <v>161503.98000000001</v>
      </c>
      <c r="H17" s="37">
        <v>439550</v>
      </c>
      <c r="I17" s="37">
        <v>0</v>
      </c>
      <c r="J17" s="24">
        <f>B17+D17+E17+F17+G17+H17</f>
        <v>2028022.8599999999</v>
      </c>
      <c r="K17" s="24">
        <v>7.33</v>
      </c>
    </row>
    <row r="18" spans="1:12" x14ac:dyDescent="0.25">
      <c r="A18" s="8" t="s">
        <v>10</v>
      </c>
      <c r="B18" s="34">
        <v>248402.5</v>
      </c>
      <c r="C18" s="34">
        <v>504559.9</v>
      </c>
      <c r="D18" s="34">
        <v>851484.58</v>
      </c>
      <c r="E18" s="34">
        <v>516547.6</v>
      </c>
      <c r="F18" s="34">
        <v>402281.42</v>
      </c>
      <c r="G18" s="34">
        <v>353190</v>
      </c>
      <c r="H18" s="34">
        <v>1463431.88</v>
      </c>
      <c r="I18" s="34">
        <v>0</v>
      </c>
      <c r="J18" s="24">
        <f>B18+C18+D18+F18+G18+H18</f>
        <v>3823350.28</v>
      </c>
      <c r="K18" s="24">
        <v>32.880000000000003</v>
      </c>
    </row>
    <row r="19" spans="1:12" x14ac:dyDescent="0.25">
      <c r="A19" s="8" t="s">
        <v>11</v>
      </c>
      <c r="B19" s="37">
        <v>0</v>
      </c>
      <c r="C19" s="37">
        <v>227426</v>
      </c>
      <c r="D19" s="37">
        <v>1047188.35</v>
      </c>
      <c r="E19" s="37">
        <v>38275</v>
      </c>
      <c r="F19" s="37">
        <v>0</v>
      </c>
      <c r="G19" s="37">
        <v>132213.17000000001</v>
      </c>
      <c r="H19" s="37">
        <v>0</v>
      </c>
      <c r="I19" s="37">
        <v>447838.51</v>
      </c>
      <c r="J19" s="24">
        <f>B19+C19+D19+E19+G19+I19</f>
        <v>1892941.03</v>
      </c>
      <c r="K19" s="24">
        <v>0</v>
      </c>
    </row>
    <row r="20" spans="1:12" x14ac:dyDescent="0.25">
      <c r="A20" s="8" t="s">
        <v>12</v>
      </c>
      <c r="B20" s="34">
        <v>377420.92</v>
      </c>
      <c r="C20" s="34">
        <v>360000</v>
      </c>
      <c r="D20" s="34">
        <v>2639840.5</v>
      </c>
      <c r="E20" s="34">
        <v>879191.5</v>
      </c>
      <c r="F20" s="34">
        <v>113280</v>
      </c>
      <c r="G20" s="34">
        <v>1017074</v>
      </c>
      <c r="H20" s="34">
        <v>1342581.65</v>
      </c>
      <c r="I20" s="34">
        <v>682622.5</v>
      </c>
      <c r="J20" s="24">
        <f>B20+C20+D20+E20+F20+G20+H20+I20</f>
        <v>7412011.0700000003</v>
      </c>
      <c r="K20" s="24">
        <v>20.58</v>
      </c>
    </row>
    <row r="21" spans="1:12" x14ac:dyDescent="0.25">
      <c r="A21" s="8" t="s">
        <v>13</v>
      </c>
      <c r="B21" s="37">
        <v>0</v>
      </c>
      <c r="C21" s="37">
        <v>152422.95000000001</v>
      </c>
      <c r="D21" s="37">
        <v>382581.7</v>
      </c>
      <c r="E21" s="37">
        <v>439359.22</v>
      </c>
      <c r="F21" s="37">
        <v>439359.22</v>
      </c>
      <c r="G21" s="37">
        <v>286936.27</v>
      </c>
      <c r="H21" s="37">
        <v>557320.4</v>
      </c>
      <c r="I21" s="37">
        <v>286936.27</v>
      </c>
      <c r="J21" s="24">
        <f>B21+C21+D21+E21+F21+G21+H21+I21</f>
        <v>2544916.0299999998</v>
      </c>
      <c r="K21" s="24">
        <v>10.14</v>
      </c>
    </row>
    <row r="22" spans="1:12" ht="30" x14ac:dyDescent="0.25">
      <c r="A22" s="8" t="s">
        <v>14</v>
      </c>
      <c r="B22" s="37">
        <v>0</v>
      </c>
      <c r="C22" s="37">
        <v>0</v>
      </c>
      <c r="D22" s="37">
        <v>200732.86</v>
      </c>
      <c r="E22" s="37">
        <v>325399.28999999998</v>
      </c>
      <c r="F22" s="37">
        <v>66080</v>
      </c>
      <c r="G22" s="37">
        <v>91884.53</v>
      </c>
      <c r="H22" s="37">
        <v>188427.78</v>
      </c>
      <c r="I22" s="37">
        <v>407977.98</v>
      </c>
      <c r="J22" s="24">
        <f>B22+D22+E22+F22+G22+H22+I22</f>
        <v>1280502.44</v>
      </c>
      <c r="K22" s="24">
        <v>4.33</v>
      </c>
    </row>
    <row r="23" spans="1:12" ht="30" x14ac:dyDescent="0.25">
      <c r="A23" s="8" t="s">
        <v>15</v>
      </c>
      <c r="B23" s="37">
        <v>0</v>
      </c>
      <c r="C23" s="37">
        <v>0</v>
      </c>
      <c r="D23" s="37">
        <v>393929.88</v>
      </c>
      <c r="E23" s="37">
        <v>78759.16</v>
      </c>
      <c r="F23" s="37">
        <v>374112.6</v>
      </c>
      <c r="G23" s="37">
        <v>37604.14</v>
      </c>
      <c r="H23" s="37">
        <v>197650</v>
      </c>
      <c r="I23" s="37">
        <v>657188.96</v>
      </c>
      <c r="J23" s="24">
        <f>B23+D23+E23+F23+G23+H23+I23</f>
        <v>1739244.74</v>
      </c>
      <c r="K23" s="24">
        <v>5.85</v>
      </c>
    </row>
    <row r="24" spans="1:12" x14ac:dyDescent="0.25">
      <c r="A24" s="8" t="s">
        <v>41</v>
      </c>
      <c r="B24" s="37">
        <v>0</v>
      </c>
      <c r="C24" s="37">
        <v>0</v>
      </c>
      <c r="D24" s="37">
        <v>711670.14</v>
      </c>
      <c r="E24" s="37">
        <v>63242.51</v>
      </c>
      <c r="F24" s="37">
        <v>1002159.07</v>
      </c>
      <c r="G24" s="37">
        <v>272502.19</v>
      </c>
      <c r="H24" s="37">
        <v>230159</v>
      </c>
      <c r="I24" s="37">
        <v>343638.16</v>
      </c>
      <c r="J24" s="24">
        <f>B24+D24+E24+F24+G24+H24+I24</f>
        <v>2623371.0700000003</v>
      </c>
      <c r="K24" s="24">
        <v>9.1</v>
      </c>
    </row>
    <row r="25" spans="1:12" s="22" customFormat="1" x14ac:dyDescent="0.25">
      <c r="A25" s="3" t="s">
        <v>16</v>
      </c>
      <c r="B25" s="36">
        <f>SUM(B26:B34)</f>
        <v>0</v>
      </c>
      <c r="C25" s="36"/>
      <c r="D25" s="36">
        <f>D26+D27+D28+D32+D34</f>
        <v>3933778.62</v>
      </c>
      <c r="E25" s="36">
        <f>E26+E27+E28+E30+E31+E32+E34</f>
        <v>208676.03</v>
      </c>
      <c r="F25" s="36">
        <f>F26+F28+F34</f>
        <v>237841.74</v>
      </c>
      <c r="G25" s="36">
        <f>G26+G27+G28+G29+G30+G31+G34</f>
        <v>349044.32</v>
      </c>
      <c r="H25" s="36">
        <f>H26+H34</f>
        <v>121431.99</v>
      </c>
      <c r="I25" s="36">
        <f>I26+I28+I29+I30+I31+I32+I34</f>
        <v>144098.36999999997</v>
      </c>
      <c r="J25" s="24">
        <f>B25+D25+E25+F25+G25+H25+I25</f>
        <v>4994871.07</v>
      </c>
      <c r="K25" s="24">
        <v>13</v>
      </c>
    </row>
    <row r="26" spans="1:12" x14ac:dyDescent="0.25">
      <c r="A26" s="8" t="s">
        <v>17</v>
      </c>
      <c r="B26" s="37">
        <v>0</v>
      </c>
      <c r="C26" s="37">
        <v>0</v>
      </c>
      <c r="D26" s="37">
        <v>171292.08</v>
      </c>
      <c r="E26" s="37">
        <v>5907</v>
      </c>
      <c r="F26" s="37">
        <v>40002</v>
      </c>
      <c r="G26" s="37">
        <v>19608.099999999999</v>
      </c>
      <c r="H26" s="37">
        <v>54926</v>
      </c>
      <c r="I26" s="37">
        <v>19226.95</v>
      </c>
      <c r="J26" s="24">
        <f>B26+D26+E26+F26+G26+H26+I26</f>
        <v>310962.13</v>
      </c>
      <c r="K26" s="24">
        <v>19.75</v>
      </c>
    </row>
    <row r="27" spans="1:12" x14ac:dyDescent="0.25">
      <c r="A27" s="8" t="s">
        <v>18</v>
      </c>
      <c r="B27" s="37">
        <v>0</v>
      </c>
      <c r="C27" s="37">
        <v>0</v>
      </c>
      <c r="D27" s="37">
        <v>78588</v>
      </c>
      <c r="E27" s="37">
        <v>399.01</v>
      </c>
      <c r="F27" s="37">
        <v>0</v>
      </c>
      <c r="G27" s="37">
        <v>795</v>
      </c>
      <c r="H27" s="37">
        <v>0</v>
      </c>
      <c r="I27" s="37">
        <v>0</v>
      </c>
      <c r="J27" s="24">
        <f>B27+D27+E27+G27</f>
        <v>79782.009999999995</v>
      </c>
      <c r="K27" s="24">
        <v>0</v>
      </c>
    </row>
    <row r="28" spans="1:12" x14ac:dyDescent="0.25">
      <c r="A28" s="8" t="s">
        <v>19</v>
      </c>
      <c r="B28" s="37">
        <v>0</v>
      </c>
      <c r="C28" s="37">
        <v>0</v>
      </c>
      <c r="D28" s="37">
        <v>4130</v>
      </c>
      <c r="E28" s="37">
        <v>1816</v>
      </c>
      <c r="F28" s="37">
        <v>148279.74</v>
      </c>
      <c r="G28" s="37">
        <v>45</v>
      </c>
      <c r="H28" s="37">
        <v>0</v>
      </c>
      <c r="I28" s="37">
        <v>61385</v>
      </c>
      <c r="J28" s="24">
        <f>B28+D28+E28+F28+G28+I28</f>
        <v>215655.74</v>
      </c>
      <c r="K28" s="24">
        <v>11.25</v>
      </c>
    </row>
    <row r="29" spans="1:12" x14ac:dyDescent="0.25">
      <c r="A29" s="8" t="s">
        <v>20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3821.38</v>
      </c>
      <c r="H29" s="37">
        <v>0</v>
      </c>
      <c r="I29" s="37">
        <v>1212.01</v>
      </c>
      <c r="J29" s="24">
        <f>B29+G29+I29</f>
        <v>5033.3900000000003</v>
      </c>
      <c r="K29" s="24">
        <v>0</v>
      </c>
    </row>
    <row r="30" spans="1:12" x14ac:dyDescent="0.25">
      <c r="A30" s="8" t="s">
        <v>21</v>
      </c>
      <c r="B30" s="37">
        <v>0</v>
      </c>
      <c r="C30" s="37">
        <v>0</v>
      </c>
      <c r="D30" s="37">
        <v>0</v>
      </c>
      <c r="E30" s="37">
        <v>445</v>
      </c>
      <c r="F30" s="37">
        <v>0</v>
      </c>
      <c r="G30" s="37">
        <v>4766.3900000000003</v>
      </c>
      <c r="H30" s="37">
        <v>0</v>
      </c>
      <c r="I30" s="37">
        <v>24024.65</v>
      </c>
      <c r="J30" s="24">
        <f>B30+E30+G30+I30</f>
        <v>29236.04</v>
      </c>
      <c r="K30" s="24">
        <v>30.21</v>
      </c>
    </row>
    <row r="31" spans="1:12" ht="30" x14ac:dyDescent="0.25">
      <c r="A31" s="8" t="s">
        <v>22</v>
      </c>
      <c r="B31" s="37">
        <v>0</v>
      </c>
      <c r="C31" s="37">
        <v>0</v>
      </c>
      <c r="D31" s="37">
        <v>0</v>
      </c>
      <c r="E31" s="37">
        <v>5472.44</v>
      </c>
      <c r="F31" s="37">
        <v>0</v>
      </c>
      <c r="G31" s="37">
        <v>188422.29</v>
      </c>
      <c r="H31" s="37">
        <v>0</v>
      </c>
      <c r="I31" s="37">
        <v>29511.360000000001</v>
      </c>
      <c r="J31" s="24">
        <f>E31+G31+I31</f>
        <v>223406.09000000003</v>
      </c>
      <c r="K31" s="24">
        <v>53.34</v>
      </c>
    </row>
    <row r="32" spans="1:12" ht="14.25" customHeight="1" x14ac:dyDescent="0.25">
      <c r="A32" s="8" t="s">
        <v>23</v>
      </c>
      <c r="B32" s="37">
        <v>0</v>
      </c>
      <c r="C32" s="37">
        <v>0</v>
      </c>
      <c r="D32" s="37">
        <v>2900000</v>
      </c>
      <c r="E32" s="37">
        <v>40903.74</v>
      </c>
      <c r="F32" s="37">
        <v>0</v>
      </c>
      <c r="G32" s="37">
        <v>0</v>
      </c>
      <c r="H32" s="37">
        <v>0</v>
      </c>
      <c r="I32" s="37">
        <v>0</v>
      </c>
      <c r="J32" s="24">
        <f>0+D32+E32</f>
        <v>2940903.74</v>
      </c>
      <c r="K32" s="24">
        <v>3.61</v>
      </c>
      <c r="L32" s="21"/>
    </row>
    <row r="33" spans="1:11" ht="30" x14ac:dyDescent="0.25">
      <c r="A33" s="8" t="s">
        <v>42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24">
        <v>0</v>
      </c>
      <c r="K33" s="24">
        <v>0</v>
      </c>
    </row>
    <row r="34" spans="1:11" x14ac:dyDescent="0.25">
      <c r="A34" s="8" t="s">
        <v>24</v>
      </c>
      <c r="B34" s="37">
        <v>0</v>
      </c>
      <c r="C34" s="37">
        <v>0</v>
      </c>
      <c r="D34" s="37">
        <v>779768.54</v>
      </c>
      <c r="E34" s="37">
        <v>153732.84</v>
      </c>
      <c r="F34" s="37">
        <v>49560</v>
      </c>
      <c r="G34" s="37">
        <v>131586.16</v>
      </c>
      <c r="H34" s="37">
        <v>66505.990000000005</v>
      </c>
      <c r="I34" s="37">
        <v>8738.4</v>
      </c>
      <c r="J34" s="24">
        <f>0+D34+E34+F34+G34+H34+I34</f>
        <v>1189891.93</v>
      </c>
      <c r="K34" s="24">
        <v>5.93</v>
      </c>
    </row>
    <row r="35" spans="1:11" s="22" customFormat="1" x14ac:dyDescent="0.25">
      <c r="A35" s="3" t="s">
        <v>25</v>
      </c>
      <c r="B35" s="37">
        <v>0</v>
      </c>
      <c r="C35" s="36">
        <f>C36</f>
        <v>100000</v>
      </c>
      <c r="D35" s="36">
        <f>D36</f>
        <v>90000</v>
      </c>
      <c r="E35" s="36">
        <v>0</v>
      </c>
      <c r="F35" s="36">
        <f>F36</f>
        <v>150000</v>
      </c>
      <c r="G35" s="36">
        <f>G36</f>
        <v>140000</v>
      </c>
      <c r="H35" s="36">
        <f>H36</f>
        <v>100000</v>
      </c>
      <c r="I35" s="36">
        <f>I36</f>
        <v>110000</v>
      </c>
      <c r="J35" s="24">
        <f>C35+D35+F35+G35+H35+I35</f>
        <v>690000</v>
      </c>
      <c r="K35" s="24">
        <v>8.5</v>
      </c>
    </row>
    <row r="36" spans="1:11" x14ac:dyDescent="0.25">
      <c r="A36" s="8" t="s">
        <v>26</v>
      </c>
      <c r="B36" s="37">
        <v>0</v>
      </c>
      <c r="C36" s="37">
        <v>100000</v>
      </c>
      <c r="D36" s="37">
        <v>90000</v>
      </c>
      <c r="E36" s="37">
        <v>0</v>
      </c>
      <c r="F36" s="37">
        <v>150000</v>
      </c>
      <c r="G36" s="37">
        <v>140000</v>
      </c>
      <c r="H36" s="37">
        <v>100000</v>
      </c>
      <c r="I36" s="37">
        <v>110000</v>
      </c>
      <c r="J36" s="24">
        <f>C36+D36+F36+G36+H36+I36</f>
        <v>690000</v>
      </c>
      <c r="K36" s="24">
        <v>9.6199999999999992</v>
      </c>
    </row>
    <row r="37" spans="1:11" ht="30" x14ac:dyDescent="0.25">
      <c r="A37" s="8" t="s">
        <v>43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24">
        <v>0</v>
      </c>
      <c r="K37" s="24">
        <v>0</v>
      </c>
    </row>
    <row r="38" spans="1:11" ht="30" x14ac:dyDescent="0.25">
      <c r="A38" s="8" t="s">
        <v>44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24">
        <v>0</v>
      </c>
      <c r="K38" s="24">
        <v>0</v>
      </c>
    </row>
    <row r="39" spans="1:11" ht="30" x14ac:dyDescent="0.25">
      <c r="A39" s="8" t="s">
        <v>45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24">
        <v>0</v>
      </c>
      <c r="K39" s="24">
        <v>0</v>
      </c>
    </row>
    <row r="40" spans="1:11" ht="30" x14ac:dyDescent="0.25">
      <c r="A40" s="8" t="s">
        <v>46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24">
        <v>0</v>
      </c>
      <c r="K40" s="24">
        <v>0</v>
      </c>
    </row>
    <row r="41" spans="1:11" x14ac:dyDescent="0.25">
      <c r="A41" s="8" t="s">
        <v>27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24">
        <v>0</v>
      </c>
      <c r="K41" s="24">
        <v>0</v>
      </c>
    </row>
    <row r="42" spans="1:11" ht="30" x14ac:dyDescent="0.25">
      <c r="A42" s="8" t="s">
        <v>47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24">
        <v>0</v>
      </c>
      <c r="K42" s="24">
        <v>0</v>
      </c>
    </row>
    <row r="43" spans="1:11" x14ac:dyDescent="0.25">
      <c r="A43" s="15" t="s">
        <v>99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24">
        <v>0</v>
      </c>
      <c r="K43" s="24">
        <v>0</v>
      </c>
    </row>
    <row r="44" spans="1:11" x14ac:dyDescent="0.25">
      <c r="A44" s="8" t="s">
        <v>49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24">
        <v>0</v>
      </c>
      <c r="K44" s="24">
        <v>0</v>
      </c>
    </row>
    <row r="45" spans="1:11" ht="30" x14ac:dyDescent="0.25">
      <c r="A45" s="8" t="s">
        <v>50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24">
        <v>0</v>
      </c>
      <c r="K45" s="24">
        <v>0</v>
      </c>
    </row>
    <row r="46" spans="1:11" ht="30" x14ac:dyDescent="0.25">
      <c r="A46" s="8" t="s">
        <v>51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24">
        <v>0</v>
      </c>
      <c r="K46" s="24">
        <v>0</v>
      </c>
    </row>
    <row r="47" spans="1:11" ht="30" x14ac:dyDescent="0.25">
      <c r="A47" s="8" t="s">
        <v>52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24">
        <v>0</v>
      </c>
      <c r="K47" s="24">
        <v>0</v>
      </c>
    </row>
    <row r="48" spans="1:11" ht="30" x14ac:dyDescent="0.25">
      <c r="A48" s="8" t="s">
        <v>53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24">
        <v>0</v>
      </c>
      <c r="K48" s="24">
        <v>0</v>
      </c>
    </row>
    <row r="49" spans="1:11" x14ac:dyDescent="0.25">
      <c r="A49" s="8" t="s">
        <v>54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24">
        <v>0</v>
      </c>
      <c r="K49" s="24">
        <v>0</v>
      </c>
    </row>
    <row r="50" spans="1:11" ht="30" x14ac:dyDescent="0.25">
      <c r="A50" s="8" t="s">
        <v>55</v>
      </c>
      <c r="B50" s="37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24">
        <v>0</v>
      </c>
      <c r="K50" s="24">
        <v>0</v>
      </c>
    </row>
    <row r="51" spans="1:11" x14ac:dyDescent="0.25">
      <c r="A51" s="3" t="s">
        <v>28</v>
      </c>
      <c r="B51" s="36">
        <v>0</v>
      </c>
      <c r="C51" s="36">
        <v>0</v>
      </c>
      <c r="D51" s="36">
        <f>D52+D56</f>
        <v>91931.63</v>
      </c>
      <c r="E51" s="36">
        <v>0</v>
      </c>
      <c r="F51" s="36">
        <f>F52</f>
        <v>17655.16</v>
      </c>
      <c r="G51" s="36">
        <f>G52+G56</f>
        <v>83069.72</v>
      </c>
      <c r="H51" s="36">
        <v>0</v>
      </c>
      <c r="I51" s="36">
        <f>I52+I56</f>
        <v>16596.75</v>
      </c>
      <c r="J51" s="24">
        <f>0+D51+F51+G51+I51</f>
        <v>209253.26</v>
      </c>
      <c r="K51" s="24">
        <v>1.1100000000000001</v>
      </c>
    </row>
    <row r="52" spans="1:11" x14ac:dyDescent="0.25">
      <c r="A52" s="8" t="s">
        <v>29</v>
      </c>
      <c r="B52" s="37">
        <v>0</v>
      </c>
      <c r="C52" s="37">
        <v>0</v>
      </c>
      <c r="D52" s="37">
        <v>53233.53</v>
      </c>
      <c r="E52" s="37">
        <v>0</v>
      </c>
      <c r="F52" s="37">
        <v>17655.16</v>
      </c>
      <c r="G52" s="37">
        <v>39995</v>
      </c>
      <c r="H52" s="37">
        <v>0</v>
      </c>
      <c r="I52" s="37">
        <v>13749.99</v>
      </c>
      <c r="J52" s="24">
        <f>0+D52+F52+G52+I52</f>
        <v>124633.68000000001</v>
      </c>
      <c r="K52" s="24">
        <v>8.52</v>
      </c>
    </row>
    <row r="53" spans="1:11" x14ac:dyDescent="0.25">
      <c r="A53" s="8" t="s">
        <v>30</v>
      </c>
      <c r="B53" s="37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/>
      <c r="I53" s="37"/>
      <c r="J53" s="24">
        <v>0</v>
      </c>
      <c r="K53" s="24">
        <v>0</v>
      </c>
    </row>
    <row r="54" spans="1:11" x14ac:dyDescent="0.25">
      <c r="A54" s="8" t="s">
        <v>31</v>
      </c>
      <c r="B54" s="37">
        <v>0</v>
      </c>
      <c r="C54" s="37">
        <v>0</v>
      </c>
      <c r="D54" s="37"/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24">
        <v>0</v>
      </c>
      <c r="K54" s="24">
        <v>0</v>
      </c>
    </row>
    <row r="55" spans="1:11" ht="30" x14ac:dyDescent="0.25">
      <c r="A55" s="8" t="s">
        <v>32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24">
        <v>0</v>
      </c>
      <c r="K55" s="24">
        <v>0</v>
      </c>
    </row>
    <row r="56" spans="1:11" x14ac:dyDescent="0.25">
      <c r="A56" s="8" t="s">
        <v>33</v>
      </c>
      <c r="B56" s="37">
        <v>0</v>
      </c>
      <c r="C56" s="37">
        <v>0</v>
      </c>
      <c r="D56" s="37">
        <v>38698.1</v>
      </c>
      <c r="E56" s="37">
        <v>0</v>
      </c>
      <c r="F56" s="37">
        <v>0</v>
      </c>
      <c r="G56" s="37">
        <v>43074.720000000001</v>
      </c>
      <c r="H56" s="37">
        <v>0</v>
      </c>
      <c r="I56" s="37">
        <v>2846.76</v>
      </c>
      <c r="J56" s="24">
        <f>0+D56+G56+I56</f>
        <v>84619.58</v>
      </c>
      <c r="K56" s="24">
        <v>100</v>
      </c>
    </row>
    <row r="57" spans="1:11" x14ac:dyDescent="0.25">
      <c r="A57" s="8" t="s">
        <v>56</v>
      </c>
      <c r="B57" s="37">
        <v>0</v>
      </c>
      <c r="C57" s="37">
        <v>0</v>
      </c>
      <c r="D57" s="37"/>
      <c r="E57" s="37">
        <v>0</v>
      </c>
      <c r="F57" s="37">
        <v>0</v>
      </c>
      <c r="G57" s="37"/>
      <c r="H57" s="37">
        <v>0</v>
      </c>
      <c r="I57" s="37"/>
      <c r="J57" s="24">
        <v>0</v>
      </c>
      <c r="K57" s="24">
        <v>0</v>
      </c>
    </row>
    <row r="58" spans="1:11" x14ac:dyDescent="0.25">
      <c r="A58" s="8" t="s">
        <v>57</v>
      </c>
      <c r="B58" s="37">
        <v>0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24">
        <v>0</v>
      </c>
      <c r="K58" s="24">
        <v>0</v>
      </c>
    </row>
    <row r="59" spans="1:11" x14ac:dyDescent="0.25">
      <c r="A59" s="8" t="s">
        <v>34</v>
      </c>
      <c r="B59" s="37">
        <v>0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24">
        <v>0</v>
      </c>
      <c r="K59" s="24">
        <v>0</v>
      </c>
    </row>
    <row r="60" spans="1:11" ht="27.75" customHeight="1" x14ac:dyDescent="0.25">
      <c r="A60" s="8" t="s">
        <v>58</v>
      </c>
      <c r="B60" s="37">
        <v>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24">
        <v>0</v>
      </c>
      <c r="K60" s="24">
        <v>0</v>
      </c>
    </row>
    <row r="61" spans="1:11" ht="27.75" customHeight="1" x14ac:dyDescent="0.25">
      <c r="A61" s="8"/>
      <c r="B61" s="37"/>
      <c r="C61" s="37"/>
      <c r="D61" s="37"/>
      <c r="E61" s="37"/>
      <c r="F61" s="37"/>
      <c r="G61" s="37"/>
      <c r="H61" s="37"/>
      <c r="I61" s="37"/>
      <c r="J61" s="24"/>
      <c r="K61" s="24"/>
    </row>
    <row r="62" spans="1:11" ht="21.75" customHeight="1" x14ac:dyDescent="0.25">
      <c r="A62" s="54" t="s">
        <v>95</v>
      </c>
      <c r="B62" s="54"/>
      <c r="C62" s="54"/>
      <c r="D62" s="54"/>
      <c r="E62" s="54"/>
      <c r="F62" s="54"/>
      <c r="G62" s="54"/>
      <c r="H62" s="54"/>
      <c r="I62" s="54"/>
      <c r="J62" s="54"/>
      <c r="K62" s="24"/>
    </row>
    <row r="63" spans="1:11" ht="18" customHeight="1" x14ac:dyDescent="0.25">
      <c r="A63" s="54" t="s">
        <v>96</v>
      </c>
      <c r="B63" s="54"/>
      <c r="C63" s="54"/>
      <c r="D63" s="54"/>
      <c r="E63" s="54"/>
      <c r="F63" s="54"/>
      <c r="G63" s="54"/>
      <c r="H63" s="54"/>
      <c r="I63" s="54"/>
      <c r="J63" s="54"/>
      <c r="K63" s="24"/>
    </row>
    <row r="64" spans="1:11" ht="14.25" customHeight="1" x14ac:dyDescent="0.25">
      <c r="A64" s="54" t="s">
        <v>104</v>
      </c>
      <c r="B64" s="54"/>
      <c r="C64" s="54"/>
      <c r="D64" s="54"/>
      <c r="E64" s="54"/>
      <c r="F64" s="54"/>
      <c r="G64" s="54"/>
      <c r="H64" s="54"/>
      <c r="I64" s="54"/>
      <c r="J64" s="54"/>
      <c r="K64" s="24"/>
    </row>
    <row r="65" spans="1:11" ht="14.25" customHeight="1" x14ac:dyDescent="0.25">
      <c r="A65" s="54" t="s">
        <v>92</v>
      </c>
      <c r="B65" s="54"/>
      <c r="C65" s="54"/>
      <c r="D65" s="54"/>
      <c r="E65" s="54"/>
      <c r="F65" s="54"/>
      <c r="G65" s="54"/>
      <c r="H65" s="54"/>
      <c r="I65" s="54"/>
      <c r="J65" s="54"/>
      <c r="K65" s="24"/>
    </row>
    <row r="66" spans="1:11" ht="10.5" customHeight="1" x14ac:dyDescent="0.25">
      <c r="A66" s="52" t="s">
        <v>98</v>
      </c>
      <c r="B66" s="52"/>
      <c r="C66" s="52"/>
      <c r="D66" s="52"/>
      <c r="E66" s="52"/>
      <c r="F66" s="52"/>
      <c r="G66" s="52"/>
      <c r="H66" s="52"/>
      <c r="I66" s="52"/>
      <c r="J66" s="52"/>
      <c r="K66" s="24"/>
    </row>
    <row r="67" spans="1:11" ht="10.5" customHeight="1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24"/>
    </row>
    <row r="68" spans="1:11" ht="10.5" customHeight="1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24"/>
    </row>
    <row r="69" spans="1:11" ht="10.5" customHeight="1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24"/>
    </row>
    <row r="70" spans="1:11" ht="10.5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24"/>
    </row>
    <row r="71" spans="1:11" x14ac:dyDescent="0.25">
      <c r="A71" s="3" t="s">
        <v>59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24">
        <v>0</v>
      </c>
      <c r="K71" s="24">
        <v>0</v>
      </c>
    </row>
    <row r="72" spans="1:11" x14ac:dyDescent="0.25">
      <c r="A72" s="8" t="s">
        <v>60</v>
      </c>
      <c r="B72" s="37">
        <v>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24">
        <v>0</v>
      </c>
      <c r="K72" s="24">
        <v>0</v>
      </c>
    </row>
    <row r="73" spans="1:11" x14ac:dyDescent="0.25">
      <c r="A73" s="8" t="s">
        <v>61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24">
        <v>0</v>
      </c>
      <c r="K73" s="24">
        <v>0</v>
      </c>
    </row>
    <row r="74" spans="1:11" x14ac:dyDescent="0.25">
      <c r="A74" s="8" t="s">
        <v>62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24">
        <v>0</v>
      </c>
      <c r="K74" s="24">
        <v>0</v>
      </c>
    </row>
    <row r="75" spans="1:11" ht="30" x14ac:dyDescent="0.25">
      <c r="A75" s="8" t="s">
        <v>63</v>
      </c>
      <c r="B75" s="37">
        <v>0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24">
        <v>0</v>
      </c>
      <c r="K75" s="24">
        <v>0</v>
      </c>
    </row>
    <row r="76" spans="1:11" ht="30" x14ac:dyDescent="0.25">
      <c r="A76" s="3" t="s">
        <v>64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24">
        <v>0</v>
      </c>
      <c r="K76" s="24">
        <v>0</v>
      </c>
    </row>
    <row r="77" spans="1:11" x14ac:dyDescent="0.25">
      <c r="A77" s="8" t="s">
        <v>65</v>
      </c>
      <c r="B77" s="37">
        <v>0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24">
        <v>0</v>
      </c>
      <c r="K77" s="24">
        <v>0</v>
      </c>
    </row>
    <row r="78" spans="1:11" ht="30" x14ac:dyDescent="0.25">
      <c r="A78" s="8" t="s">
        <v>66</v>
      </c>
      <c r="B78" s="37">
        <v>0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24">
        <v>0</v>
      </c>
      <c r="K78" s="24">
        <v>0</v>
      </c>
    </row>
    <row r="79" spans="1:11" x14ac:dyDescent="0.25">
      <c r="A79" s="3" t="s">
        <v>67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24">
        <v>0</v>
      </c>
      <c r="K79" s="24">
        <v>0</v>
      </c>
    </row>
    <row r="80" spans="1:11" x14ac:dyDescent="0.25">
      <c r="A80" s="8" t="s">
        <v>68</v>
      </c>
      <c r="B80" s="37">
        <v>0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24">
        <v>0</v>
      </c>
      <c r="K80" s="24">
        <v>0</v>
      </c>
    </row>
    <row r="81" spans="1:13" x14ac:dyDescent="0.25">
      <c r="A81" s="8" t="s">
        <v>69</v>
      </c>
      <c r="B81" s="37">
        <v>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24">
        <v>0</v>
      </c>
      <c r="K81" s="24">
        <v>0</v>
      </c>
    </row>
    <row r="82" spans="1:13" ht="30" x14ac:dyDescent="0.25">
      <c r="A82" s="8" t="s">
        <v>70</v>
      </c>
      <c r="B82" s="37">
        <v>0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24">
        <v>0</v>
      </c>
      <c r="K82" s="24">
        <v>0</v>
      </c>
      <c r="L82" s="22"/>
    </row>
    <row r="83" spans="1:13" x14ac:dyDescent="0.25">
      <c r="A83" s="1" t="s">
        <v>71</v>
      </c>
      <c r="B83" s="37">
        <v>0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24">
        <v>0</v>
      </c>
      <c r="K83" s="24">
        <v>0</v>
      </c>
    </row>
    <row r="84" spans="1:13" x14ac:dyDescent="0.25">
      <c r="A84" s="3" t="s">
        <v>72</v>
      </c>
      <c r="B84" s="36">
        <v>0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24">
        <v>0</v>
      </c>
      <c r="K84" s="24">
        <v>0</v>
      </c>
    </row>
    <row r="85" spans="1:13" x14ac:dyDescent="0.25">
      <c r="A85" s="8" t="s">
        <v>73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24">
        <v>0</v>
      </c>
      <c r="K85" s="24">
        <v>0</v>
      </c>
    </row>
    <row r="86" spans="1:13" ht="22.5" customHeight="1" x14ac:dyDescent="0.25">
      <c r="A86" s="8" t="s">
        <v>74</v>
      </c>
      <c r="B86" s="37">
        <v>0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24">
        <v>0</v>
      </c>
      <c r="K86" s="24">
        <v>0</v>
      </c>
      <c r="L86" s="29"/>
    </row>
    <row r="87" spans="1:13" x14ac:dyDescent="0.25">
      <c r="A87" s="3" t="s">
        <v>75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24">
        <v>0</v>
      </c>
      <c r="K87" s="24">
        <v>0</v>
      </c>
    </row>
    <row r="88" spans="1:13" s="22" customFormat="1" x14ac:dyDescent="0.25">
      <c r="A88" s="8" t="s">
        <v>76</v>
      </c>
      <c r="B88" s="37">
        <v>0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/>
      <c r="J88" s="24">
        <v>0</v>
      </c>
      <c r="K88" s="24">
        <v>0</v>
      </c>
      <c r="L88" s="23"/>
      <c r="M88" s="23"/>
    </row>
    <row r="89" spans="1:13" x14ac:dyDescent="0.25">
      <c r="A89" s="8" t="s">
        <v>77</v>
      </c>
      <c r="B89" s="37">
        <v>0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24">
        <v>0</v>
      </c>
      <c r="K89" s="24">
        <v>0</v>
      </c>
    </row>
    <row r="90" spans="1:13" x14ac:dyDescent="0.25">
      <c r="A90" s="3" t="s">
        <v>78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24">
        <v>0</v>
      </c>
      <c r="K90" s="24">
        <v>0</v>
      </c>
    </row>
    <row r="91" spans="1:13" x14ac:dyDescent="0.25">
      <c r="A91" s="8" t="s">
        <v>79</v>
      </c>
      <c r="B91" s="37">
        <v>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24">
        <v>0</v>
      </c>
      <c r="K91" s="24">
        <v>0</v>
      </c>
    </row>
    <row r="92" spans="1:13" x14ac:dyDescent="0.25">
      <c r="A92" s="10" t="s">
        <v>80</v>
      </c>
      <c r="B92" s="38"/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24">
        <f>+B92</f>
        <v>0</v>
      </c>
      <c r="K92" s="24"/>
    </row>
    <row r="93" spans="1:13" x14ac:dyDescent="0.25">
      <c r="J93" s="24"/>
      <c r="K93" s="24"/>
    </row>
    <row r="94" spans="1:13" x14ac:dyDescent="0.25">
      <c r="A94" s="31" t="s">
        <v>81</v>
      </c>
      <c r="B94" s="39">
        <f>B15+B10</f>
        <v>20747410.77</v>
      </c>
      <c r="C94" s="39">
        <f>C35+C15+C10</f>
        <v>22156204.689999998</v>
      </c>
      <c r="D94" s="39">
        <f>D51+D35+D25+D15+D10</f>
        <v>32209262.57</v>
      </c>
      <c r="E94" s="39">
        <f>E25+E15+E10</f>
        <v>37604432.130000003</v>
      </c>
      <c r="F94" s="39">
        <f>F51+F35+F25+F15+F10</f>
        <v>24467134.169999998</v>
      </c>
      <c r="G94" s="39">
        <f>G51+G35+G25+G15+G10</f>
        <v>23982593.489999998</v>
      </c>
      <c r="H94" s="39">
        <f>H35+H15+H10</f>
        <v>25466144.109999999</v>
      </c>
      <c r="I94" s="39">
        <f>I51+I25+I15+I10+I35</f>
        <v>23723874.579999998</v>
      </c>
      <c r="J94" s="26">
        <f>+B94+C94+D94+E94+F94+G94+H94+I94</f>
        <v>210357056.50999999</v>
      </c>
      <c r="K94" s="45"/>
      <c r="L94" s="29"/>
    </row>
    <row r="95" spans="1:13" x14ac:dyDescent="0.25">
      <c r="A95" t="s">
        <v>91</v>
      </c>
      <c r="B95" s="40"/>
      <c r="C95" s="40"/>
      <c r="D95" s="40"/>
      <c r="E95" s="40"/>
      <c r="F95" s="40"/>
      <c r="G95" s="40"/>
      <c r="H95" s="40"/>
      <c r="I95" s="40"/>
    </row>
    <row r="96" spans="1:13" x14ac:dyDescent="0.25">
      <c r="A96" t="s">
        <v>89</v>
      </c>
    </row>
    <row r="97" spans="1:5" x14ac:dyDescent="0.25">
      <c r="A97" t="s">
        <v>90</v>
      </c>
    </row>
    <row r="100" spans="1:5" ht="15.75" thickBot="1" x14ac:dyDescent="0.3"/>
    <row r="101" spans="1:5" ht="31.5" x14ac:dyDescent="0.25">
      <c r="A101" s="47" t="s">
        <v>105</v>
      </c>
    </row>
    <row r="102" spans="1:5" ht="47.25" x14ac:dyDescent="0.25">
      <c r="A102" s="48" t="s">
        <v>106</v>
      </c>
    </row>
    <row r="103" spans="1:5" ht="79.5" thickBot="1" x14ac:dyDescent="0.3">
      <c r="A103" s="49" t="s">
        <v>107</v>
      </c>
    </row>
    <row r="104" spans="1:5" ht="15.75" x14ac:dyDescent="0.25">
      <c r="A104" s="50"/>
    </row>
    <row r="105" spans="1:5" ht="15.75" x14ac:dyDescent="0.25">
      <c r="A105" s="50"/>
    </row>
    <row r="106" spans="1:5" ht="15.75" x14ac:dyDescent="0.25">
      <c r="A106" s="50"/>
    </row>
    <row r="107" spans="1:5" ht="15.75" x14ac:dyDescent="0.25">
      <c r="A107" s="50"/>
    </row>
    <row r="108" spans="1:5" ht="15.75" x14ac:dyDescent="0.25">
      <c r="A108" s="50"/>
    </row>
    <row r="109" spans="1:5" ht="21.75" customHeight="1" x14ac:dyDescent="0.25">
      <c r="A109" s="50"/>
    </row>
    <row r="110" spans="1:5" ht="14.25" customHeight="1" x14ac:dyDescent="0.25"/>
    <row r="112" spans="1:5" x14ac:dyDescent="0.25">
      <c r="A112" t="s">
        <v>97</v>
      </c>
      <c r="E112" s="35" t="s">
        <v>103</v>
      </c>
    </row>
    <row r="113" spans="1:13" ht="15.75" x14ac:dyDescent="0.25">
      <c r="A113" s="43" t="s">
        <v>108</v>
      </c>
      <c r="B113" s="46"/>
      <c r="C113" s="46"/>
      <c r="D113" s="46"/>
      <c r="E113" s="46"/>
      <c r="F113" s="46" t="s">
        <v>117</v>
      </c>
      <c r="G113" s="46"/>
      <c r="H113" s="46"/>
      <c r="I113" s="46"/>
      <c r="J113" s="44"/>
      <c r="K113" s="44"/>
    </row>
    <row r="114" spans="1:13" x14ac:dyDescent="0.25">
      <c r="A114" t="s">
        <v>109</v>
      </c>
      <c r="E114" s="35" t="s">
        <v>110</v>
      </c>
      <c r="L114" s="32"/>
      <c r="M114" s="22"/>
    </row>
  </sheetData>
  <mergeCells count="10">
    <mergeCell ref="A3:J3"/>
    <mergeCell ref="A4:J4"/>
    <mergeCell ref="A5:J5"/>
    <mergeCell ref="A6:J6"/>
    <mergeCell ref="A7:J7"/>
    <mergeCell ref="A62:J62"/>
    <mergeCell ref="A63:J63"/>
    <mergeCell ref="A64:J64"/>
    <mergeCell ref="A65:J65"/>
    <mergeCell ref="A66:J66"/>
  </mergeCells>
  <pageMargins left="0.25" right="0.25" top="0.75" bottom="0.75" header="0.3" footer="0.3"/>
  <pageSetup scale="48" fitToHeight="0" orientation="portrait" r:id="rId1"/>
  <rowBreaks count="2" manualBreakCount="2">
    <brk id="60" max="8" man="1"/>
    <brk id="11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2024 1</vt:lpstr>
      <vt:lpstr>'Plantilla Ejecución 2024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2024-09-06T12:30:57Z</cp:lastPrinted>
  <dcterms:created xsi:type="dcterms:W3CDTF">2018-04-17T18:57:16Z</dcterms:created>
  <dcterms:modified xsi:type="dcterms:W3CDTF">2024-09-06T17:08:19Z</dcterms:modified>
</cp:coreProperties>
</file>